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traeger/Documents/HTW - Berlin/Semester 2/Projekt Data Analytics Vergleichsportal/"/>
    </mc:Choice>
  </mc:AlternateContent>
  <xr:revisionPtr revIDLastSave="0" documentId="13_ncr:1_{01E3704A-8AAE-DC42-B613-C38F76F749C4}" xr6:coauthVersionLast="47" xr6:coauthVersionMax="47" xr10:uidLastSave="{00000000-0000-0000-0000-000000000000}"/>
  <bookViews>
    <workbookView xWindow="0" yWindow="680" windowWidth="30240" windowHeight="17440" xr2:uid="{711E857C-0387-934C-98B5-FF041401F722}"/>
  </bookViews>
  <sheets>
    <sheet name="Datengrundlag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2" l="1"/>
  <c r="AB31" i="2"/>
  <c r="AA31" i="2"/>
  <c r="AA30" i="2" s="1"/>
  <c r="Z31" i="2"/>
  <c r="Z30" i="2" s="1"/>
  <c r="Y31" i="2"/>
  <c r="Y30" i="2" s="1"/>
  <c r="X31" i="2"/>
  <c r="X30" i="2" s="1"/>
  <c r="W31" i="2"/>
  <c r="W30" i="2" s="1"/>
  <c r="V31" i="2"/>
  <c r="U31" i="2"/>
  <c r="T31" i="2"/>
  <c r="S31" i="2"/>
  <c r="S30" i="2" s="1"/>
  <c r="R31" i="2"/>
  <c r="R30" i="2" s="1"/>
  <c r="Q31" i="2"/>
  <c r="Q30" i="2" s="1"/>
  <c r="O31" i="2"/>
  <c r="O30" i="2" s="1"/>
  <c r="N31" i="2"/>
  <c r="N30" i="2" s="1"/>
  <c r="M31" i="2"/>
  <c r="M30" i="2" s="1"/>
  <c r="L31" i="2"/>
  <c r="J31" i="2"/>
  <c r="J30" i="2" s="1"/>
  <c r="I31" i="2"/>
  <c r="I30" i="2" s="1"/>
  <c r="H31" i="2"/>
  <c r="H30" i="2" s="1"/>
  <c r="G31" i="2"/>
  <c r="G30" i="2" s="1"/>
  <c r="F31" i="2"/>
  <c r="F30" i="2" s="1"/>
  <c r="E31" i="2"/>
  <c r="D31" i="2"/>
  <c r="C31" i="2"/>
  <c r="C30" i="2" s="1"/>
  <c r="B31" i="2"/>
  <c r="B30" i="2" s="1"/>
  <c r="AC30" i="2"/>
  <c r="AB30" i="2"/>
  <c r="V30" i="2"/>
  <c r="U30" i="2"/>
  <c r="T30" i="2"/>
  <c r="L30" i="2"/>
  <c r="E30" i="2"/>
  <c r="D30" i="2"/>
  <c r="AC28" i="2"/>
  <c r="AC29" i="2" s="1"/>
  <c r="AB28" i="2"/>
  <c r="AB29" i="2" s="1"/>
  <c r="AA28" i="2"/>
  <c r="AA29" i="2" s="1"/>
  <c r="Z28" i="2"/>
  <c r="Z29" i="2" s="1"/>
  <c r="Y28" i="2"/>
  <c r="Y29" i="2" s="1"/>
  <c r="X28" i="2"/>
  <c r="X29" i="2" s="1"/>
  <c r="W28" i="2"/>
  <c r="W29" i="2" s="1"/>
  <c r="V28" i="2"/>
  <c r="V29" i="2" s="1"/>
  <c r="U28" i="2"/>
  <c r="U29" i="2" s="1"/>
  <c r="T28" i="2"/>
  <c r="T29" i="2" s="1"/>
  <c r="S28" i="2"/>
  <c r="S29" i="2" s="1"/>
  <c r="R28" i="2"/>
  <c r="R29" i="2" s="1"/>
  <c r="Q28" i="2"/>
  <c r="Q29" i="2" s="1"/>
  <c r="O28" i="2"/>
  <c r="O29" i="2" s="1"/>
  <c r="N28" i="2"/>
  <c r="N29" i="2" s="1"/>
  <c r="M28" i="2"/>
  <c r="M29" i="2" s="1"/>
  <c r="L28" i="2"/>
  <c r="L29" i="2" s="1"/>
  <c r="J28" i="2"/>
  <c r="J29" i="2" s="1"/>
  <c r="I28" i="2"/>
  <c r="I29" i="2" s="1"/>
  <c r="H28" i="2"/>
  <c r="H29" i="2" s="1"/>
  <c r="G28" i="2"/>
  <c r="G29" i="2" s="1"/>
  <c r="F28" i="2"/>
  <c r="F29" i="2" s="1"/>
  <c r="E28" i="2"/>
  <c r="E29" i="2" s="1"/>
  <c r="D28" i="2"/>
  <c r="D29" i="2" s="1"/>
  <c r="C28" i="2"/>
  <c r="C29" i="2" s="1"/>
  <c r="B28" i="2"/>
  <c r="B29" i="2" s="1"/>
</calcChain>
</file>

<file path=xl/sharedStrings.xml><?xml version="1.0" encoding="utf-8"?>
<sst xmlns="http://schemas.openxmlformats.org/spreadsheetml/2006/main" count="104" uniqueCount="65">
  <si>
    <t>Zuschauerkapazität</t>
  </si>
  <si>
    <t>Anzahl Packages</t>
  </si>
  <si>
    <t>Anzahl Tribünen</t>
  </si>
  <si>
    <t>Streckenlänge (km)</t>
  </si>
  <si>
    <t>Rundenanzahl (n)</t>
  </si>
  <si>
    <t>Kurvenanzahl (n)</t>
  </si>
  <si>
    <t>Sprintrennen (ja/nein)</t>
  </si>
  <si>
    <t>Preis Snack (Pommes/HotDog) (€)</t>
  </si>
  <si>
    <t>Anzahl Zugangspunkte</t>
  </si>
  <si>
    <t>Renngeschehen</t>
  </si>
  <si>
    <t>Annehmlichkeit Anreise</t>
  </si>
  <si>
    <t>Servicequalität</t>
  </si>
  <si>
    <t>Sauberkeit</t>
  </si>
  <si>
    <t>Google Bewertung</t>
  </si>
  <si>
    <t>Australien</t>
  </si>
  <si>
    <t xml:space="preserve">keine </t>
  </si>
  <si>
    <t>Nein</t>
  </si>
  <si>
    <t>China</t>
  </si>
  <si>
    <t>ausreichend</t>
  </si>
  <si>
    <t>Japan</t>
  </si>
  <si>
    <t>begrenzt</t>
  </si>
  <si>
    <t>Bahrain</t>
  </si>
  <si>
    <t>Saudi-Arabien</t>
  </si>
  <si>
    <t>Miami</t>
  </si>
  <si>
    <t>Ja</t>
  </si>
  <si>
    <t>Imola</t>
  </si>
  <si>
    <t>Monaco</t>
  </si>
  <si>
    <t>keine</t>
  </si>
  <si>
    <t>Spanien</t>
  </si>
  <si>
    <t xml:space="preserve">Kanada </t>
  </si>
  <si>
    <t>Österreich</t>
  </si>
  <si>
    <t>Großbritanien</t>
  </si>
  <si>
    <t>Belgien</t>
  </si>
  <si>
    <t>Ungarn</t>
  </si>
  <si>
    <t>Niederlande</t>
  </si>
  <si>
    <t>Monza</t>
  </si>
  <si>
    <t xml:space="preserve">ausreichend </t>
  </si>
  <si>
    <t>Aserbaidschan</t>
  </si>
  <si>
    <t xml:space="preserve">begerenzt </t>
  </si>
  <si>
    <t>Singapur</t>
  </si>
  <si>
    <t>Texas</t>
  </si>
  <si>
    <t>Mexiko</t>
  </si>
  <si>
    <t>Brasilien</t>
  </si>
  <si>
    <t>Las Vegas</t>
  </si>
  <si>
    <t xml:space="preserve">begrenzt </t>
  </si>
  <si>
    <t>Katar</t>
  </si>
  <si>
    <t>Abu Dhabi</t>
  </si>
  <si>
    <t>MAX</t>
  </si>
  <si>
    <t>Maximum:</t>
  </si>
  <si>
    <t>Minimum:</t>
  </si>
  <si>
    <t>MIN</t>
  </si>
  <si>
    <t>Zuschauerentwicklung (%)</t>
  </si>
  <si>
    <t>Rennhistorie (n)</t>
  </si>
  <si>
    <t>Preis Softdrink (Cola/Limo) (€)</t>
  </si>
  <si>
    <t>Spannungsfaktor</t>
  </si>
  <si>
    <t>Gesamtwirkung</t>
  </si>
  <si>
    <t>Zuschauergefühl</t>
  </si>
  <si>
    <t>Ticketpreis Kategorie Premium ($)</t>
  </si>
  <si>
    <t>Ticketpreise Kategorie Budget ($)</t>
  </si>
  <si>
    <t>Ticketpreis Kategorie Mittel ($)</t>
  </si>
  <si>
    <t>Anreisezeit Bahn - Int. Flughafen (Min)</t>
  </si>
  <si>
    <t>Anreisezeit Auto - Int. Flughafen  (Min)</t>
  </si>
  <si>
    <t>Parkplatzverfügbarkeit</t>
  </si>
  <si>
    <t>Zuschauerauslastung Renntag (%)</t>
  </si>
  <si>
    <t>Anzahl Personen / Zugangspunkt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</si>
</sst>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0.000"/>
    <numFmt numFmtId="166" formatCode=";;;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49" fontId="0" fillId="0" borderId="1" xfId="0" applyNumberFormat="1" applyBorder="1" applyAlignment="1">
      <alignment horizontal="right"/>
    </xf>
    <xf numFmtId="165" fontId="0" fillId="0" borderId="1" xfId="0" applyNumberFormat="1" applyBorder="1"/>
    <xf numFmtId="1" fontId="0" fillId="0" borderId="1" xfId="0" applyNumberFormat="1" applyBorder="1" applyAlignment="1">
      <alignment horizontal="right"/>
    </xf>
    <xf numFmtId="4" fontId="0" fillId="0" borderId="1" xfId="0" applyNumberFormat="1" applyBorder="1"/>
    <xf numFmtId="3" fontId="0" fillId="0" borderId="1" xfId="0" applyNumberFormat="1" applyBorder="1" applyAlignment="1">
      <alignment horizontal="right"/>
    </xf>
    <xf numFmtId="166" fontId="0" fillId="0" borderId="0" xfId="0" applyNumberForma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1AFE-A5F4-9844-844A-0EED9A776876}">
  <dimension ref="A2:AC31"/>
  <sheetViews>
    <sheetView showGridLines="0" tabSelected="1" zoomScale="99" workbookViewId="0">
      <selection activeCell="AC2" sqref="AC2"/>
    </sheetView>
  </sheetViews>
  <sheetFormatPr baseColWidth="10" defaultRowHeight="16" x14ac:dyDescent="0.2"/>
  <cols>
    <col min="1" max="1" width="13" bestFit="1" customWidth="1"/>
    <col min="2" max="2" width="17.1640625" bestFit="1" customWidth="1"/>
    <col min="3" max="3" width="23.1640625" bestFit="1" customWidth="1"/>
    <col min="4" max="4" width="30" bestFit="1" customWidth="1"/>
    <col min="5" max="5" width="27" bestFit="1" customWidth="1"/>
    <col min="6" max="6" width="29.33203125" bestFit="1" customWidth="1"/>
    <col min="7" max="7" width="14.6640625" bestFit="1" customWidth="1"/>
    <col min="8" max="8" width="14.33203125" bestFit="1" customWidth="1"/>
    <col min="9" max="9" width="34" bestFit="1" customWidth="1"/>
    <col min="10" max="10" width="33.6640625" bestFit="1" customWidth="1"/>
    <col min="11" max="11" width="20" bestFit="1" customWidth="1"/>
    <col min="12" max="12" width="17" bestFit="1" customWidth="1"/>
    <col min="13" max="13" width="15.5" bestFit="1" customWidth="1"/>
    <col min="14" max="14" width="14.5" bestFit="1" customWidth="1"/>
    <col min="15" max="15" width="14.83203125" bestFit="1" customWidth="1"/>
    <col min="16" max="16" width="19.5" bestFit="1" customWidth="1"/>
    <col min="17" max="17" width="29.33203125" bestFit="1" customWidth="1"/>
    <col min="18" max="18" width="29.1640625" bestFit="1" customWidth="1"/>
    <col min="19" max="19" width="26.33203125" bestFit="1" customWidth="1"/>
    <col min="20" max="20" width="19.6640625" bestFit="1" customWidth="1"/>
    <col min="21" max="21" width="28.6640625" bestFit="1" customWidth="1"/>
    <col min="22" max="22" width="15" bestFit="1" customWidth="1"/>
    <col min="23" max="23" width="14" bestFit="1" customWidth="1"/>
    <col min="24" max="24" width="14.33203125" bestFit="1" customWidth="1"/>
    <col min="25" max="25" width="14.83203125" bestFit="1" customWidth="1"/>
    <col min="26" max="26" width="20.6640625" bestFit="1" customWidth="1"/>
    <col min="27" max="27" width="13.33203125" bestFit="1" customWidth="1"/>
    <col min="28" max="28" width="9.83203125" bestFit="1" customWidth="1"/>
    <col min="29" max="29" width="16.6640625" bestFit="1" customWidth="1"/>
  </cols>
  <sheetData>
    <row r="2" spans="1:29" x14ac:dyDescent="0.2">
      <c r="A2" s="1"/>
      <c r="B2" s="1" t="s">
        <v>0</v>
      </c>
      <c r="C2" s="1" t="s">
        <v>51</v>
      </c>
      <c r="D2" s="1" t="s">
        <v>57</v>
      </c>
      <c r="E2" s="1" t="s">
        <v>59</v>
      </c>
      <c r="F2" s="1" t="s">
        <v>58</v>
      </c>
      <c r="G2" s="1" t="s">
        <v>1</v>
      </c>
      <c r="H2" s="1" t="s">
        <v>2</v>
      </c>
      <c r="I2" s="1" t="s">
        <v>60</v>
      </c>
      <c r="J2" s="1" t="s">
        <v>61</v>
      </c>
      <c r="K2" s="1" t="s">
        <v>62</v>
      </c>
      <c r="L2" s="1" t="s">
        <v>3</v>
      </c>
      <c r="M2" s="1" t="s">
        <v>4</v>
      </c>
      <c r="N2" s="1" t="s">
        <v>52</v>
      </c>
      <c r="O2" s="1" t="s">
        <v>5</v>
      </c>
      <c r="P2" s="1" t="s">
        <v>6</v>
      </c>
      <c r="Q2" s="1" t="s">
        <v>63</v>
      </c>
      <c r="R2" s="1" t="s">
        <v>7</v>
      </c>
      <c r="S2" s="1" t="s">
        <v>53</v>
      </c>
      <c r="T2" s="1" t="s">
        <v>8</v>
      </c>
      <c r="U2" s="1" t="s">
        <v>64</v>
      </c>
      <c r="V2" s="1" t="s">
        <v>54</v>
      </c>
      <c r="W2" s="1" t="s">
        <v>9</v>
      </c>
      <c r="X2" s="1" t="s">
        <v>55</v>
      </c>
      <c r="Y2" s="1" t="s">
        <v>56</v>
      </c>
      <c r="Z2" s="1" t="s">
        <v>10</v>
      </c>
      <c r="AA2" s="1" t="s">
        <v>11</v>
      </c>
      <c r="AB2" s="1" t="s">
        <v>12</v>
      </c>
      <c r="AC2" s="1" t="s">
        <v>13</v>
      </c>
    </row>
    <row r="3" spans="1:29" x14ac:dyDescent="0.2">
      <c r="A3" s="1" t="s">
        <v>14</v>
      </c>
      <c r="B3" s="2">
        <v>136000</v>
      </c>
      <c r="C3" s="3">
        <v>2.8799999999999999E-2</v>
      </c>
      <c r="D3" s="4">
        <v>5570</v>
      </c>
      <c r="E3" s="4">
        <v>1414</v>
      </c>
      <c r="F3" s="4">
        <v>636</v>
      </c>
      <c r="G3" s="5">
        <v>15</v>
      </c>
      <c r="H3" s="5">
        <v>16</v>
      </c>
      <c r="I3" s="1">
        <v>90</v>
      </c>
      <c r="J3" s="6">
        <v>30</v>
      </c>
      <c r="K3" s="7" t="s">
        <v>15</v>
      </c>
      <c r="L3" s="8">
        <v>5.3029999999999999</v>
      </c>
      <c r="M3" s="5">
        <v>58</v>
      </c>
      <c r="N3" s="5">
        <v>1996</v>
      </c>
      <c r="O3" s="5">
        <v>14</v>
      </c>
      <c r="P3" s="9" t="s">
        <v>16</v>
      </c>
      <c r="Q3" s="3">
        <v>0.97058823529411764</v>
      </c>
      <c r="R3" s="4">
        <v>9</v>
      </c>
      <c r="S3" s="4">
        <v>6</v>
      </c>
      <c r="T3" s="1">
        <v>10</v>
      </c>
      <c r="U3" s="2">
        <v>13200</v>
      </c>
      <c r="V3" s="10">
        <v>1.3333333333333333</v>
      </c>
      <c r="W3" s="10">
        <v>30</v>
      </c>
      <c r="X3" s="1">
        <v>4</v>
      </c>
      <c r="Y3" s="2">
        <v>5</v>
      </c>
      <c r="Z3" s="1">
        <v>4</v>
      </c>
      <c r="AA3" s="10">
        <v>3.4782608695652182</v>
      </c>
      <c r="AB3" s="6">
        <v>1.4688832054560956</v>
      </c>
      <c r="AC3" s="1">
        <v>4.7</v>
      </c>
    </row>
    <row r="4" spans="1:29" x14ac:dyDescent="0.2">
      <c r="A4" s="1" t="s">
        <v>17</v>
      </c>
      <c r="B4" s="2">
        <v>200000</v>
      </c>
      <c r="C4" s="3">
        <v>0.1</v>
      </c>
      <c r="D4" s="4">
        <v>5920</v>
      </c>
      <c r="E4" s="4">
        <v>530</v>
      </c>
      <c r="F4" s="4">
        <v>215</v>
      </c>
      <c r="G4" s="5">
        <v>16</v>
      </c>
      <c r="H4" s="5">
        <v>7</v>
      </c>
      <c r="I4" s="1">
        <v>72</v>
      </c>
      <c r="J4" s="6">
        <v>35</v>
      </c>
      <c r="K4" s="7" t="s">
        <v>18</v>
      </c>
      <c r="L4" s="8">
        <v>5.4509999999999996</v>
      </c>
      <c r="M4" s="5">
        <v>56</v>
      </c>
      <c r="N4" s="1">
        <v>2004</v>
      </c>
      <c r="O4" s="5">
        <v>16</v>
      </c>
      <c r="P4" s="9" t="s">
        <v>16</v>
      </c>
      <c r="Q4" s="3">
        <v>0.36</v>
      </c>
      <c r="R4" s="4">
        <v>3.5</v>
      </c>
      <c r="S4" s="4">
        <v>1.4</v>
      </c>
      <c r="T4" s="1">
        <v>9</v>
      </c>
      <c r="U4" s="2">
        <v>8000</v>
      </c>
      <c r="V4" s="10">
        <v>1.3333333333333333</v>
      </c>
      <c r="W4" s="10">
        <v>53</v>
      </c>
      <c r="X4" s="1">
        <v>2</v>
      </c>
      <c r="Y4" s="2">
        <v>3</v>
      </c>
      <c r="Z4" s="1">
        <v>4</v>
      </c>
      <c r="AA4" s="10">
        <v>2.4608695652173918</v>
      </c>
      <c r="AB4" s="6">
        <v>1.3069053708439897</v>
      </c>
      <c r="AC4" s="1">
        <v>4.4000000000000004</v>
      </c>
    </row>
    <row r="5" spans="1:29" x14ac:dyDescent="0.2">
      <c r="A5" s="1" t="s">
        <v>19</v>
      </c>
      <c r="B5" s="2">
        <v>155000</v>
      </c>
      <c r="C5" s="3">
        <v>0.16159999999999999</v>
      </c>
      <c r="D5" s="4">
        <v>6009</v>
      </c>
      <c r="E5" s="4">
        <v>1258</v>
      </c>
      <c r="F5" s="4">
        <v>512</v>
      </c>
      <c r="G5" s="2">
        <v>20</v>
      </c>
      <c r="H5" s="2">
        <v>25</v>
      </c>
      <c r="I5" s="2">
        <v>195</v>
      </c>
      <c r="J5" s="6">
        <v>75</v>
      </c>
      <c r="K5" s="7" t="s">
        <v>20</v>
      </c>
      <c r="L5" s="8">
        <v>5.8070000000000004</v>
      </c>
      <c r="M5" s="2">
        <v>53</v>
      </c>
      <c r="N5" s="1">
        <v>1987</v>
      </c>
      <c r="O5" s="2">
        <v>18</v>
      </c>
      <c r="P5" s="11" t="s">
        <v>16</v>
      </c>
      <c r="Q5" s="3">
        <v>0.53187096774193543</v>
      </c>
      <c r="R5" s="4">
        <v>6</v>
      </c>
      <c r="S5" s="4">
        <v>1.4</v>
      </c>
      <c r="T5" s="1">
        <v>3</v>
      </c>
      <c r="U5" s="2">
        <v>27479.999999999996</v>
      </c>
      <c r="V5" s="10">
        <v>1</v>
      </c>
      <c r="W5" s="10">
        <v>30</v>
      </c>
      <c r="X5" s="1">
        <v>5</v>
      </c>
      <c r="Y5" s="2">
        <v>5</v>
      </c>
      <c r="Z5" s="1">
        <v>2</v>
      </c>
      <c r="AA5" s="10">
        <v>2.8260869565217392</v>
      </c>
      <c r="AB5" s="6">
        <v>5</v>
      </c>
      <c r="AC5" s="1">
        <v>4.5</v>
      </c>
    </row>
    <row r="6" spans="1:29" x14ac:dyDescent="0.2">
      <c r="A6" s="1" t="s">
        <v>21</v>
      </c>
      <c r="B6" s="2">
        <v>70000</v>
      </c>
      <c r="C6" s="3">
        <v>0.05</v>
      </c>
      <c r="D6" s="4">
        <v>4950</v>
      </c>
      <c r="E6" s="4">
        <v>945</v>
      </c>
      <c r="F6" s="4">
        <v>486</v>
      </c>
      <c r="G6" s="2">
        <v>12</v>
      </c>
      <c r="H6" s="2">
        <v>8</v>
      </c>
      <c r="I6" s="2">
        <v>180</v>
      </c>
      <c r="J6" s="6">
        <v>50</v>
      </c>
      <c r="K6" s="7" t="s">
        <v>18</v>
      </c>
      <c r="L6" s="8">
        <v>5.4119999999999999</v>
      </c>
      <c r="M6" s="2">
        <v>57</v>
      </c>
      <c r="N6" s="1">
        <v>2004</v>
      </c>
      <c r="O6" s="2">
        <v>15</v>
      </c>
      <c r="P6" s="11" t="s">
        <v>16</v>
      </c>
      <c r="Q6" s="3">
        <v>0.51428571428571423</v>
      </c>
      <c r="R6" s="4">
        <v>6</v>
      </c>
      <c r="S6" s="4">
        <v>1.3</v>
      </c>
      <c r="T6" s="1">
        <v>1</v>
      </c>
      <c r="U6" s="2">
        <v>36000</v>
      </c>
      <c r="V6" s="10">
        <v>1</v>
      </c>
      <c r="W6" s="10">
        <v>37</v>
      </c>
      <c r="X6" s="1">
        <v>1</v>
      </c>
      <c r="Y6" s="2">
        <v>3</v>
      </c>
      <c r="Z6" s="1">
        <v>3</v>
      </c>
      <c r="AA6" s="10">
        <v>1.9585439838220424</v>
      </c>
      <c r="AB6" s="6">
        <v>1.5568140299598101</v>
      </c>
      <c r="AC6" s="1">
        <v>4.5999999999999996</v>
      </c>
    </row>
    <row r="7" spans="1:29" x14ac:dyDescent="0.2">
      <c r="A7" s="1" t="s">
        <v>22</v>
      </c>
      <c r="B7" s="2">
        <v>50000</v>
      </c>
      <c r="C7" s="3">
        <v>0</v>
      </c>
      <c r="D7" s="4">
        <v>4650</v>
      </c>
      <c r="E7" s="4">
        <v>1225</v>
      </c>
      <c r="F7" s="4">
        <v>515</v>
      </c>
      <c r="G7" s="2">
        <v>15</v>
      </c>
      <c r="H7" s="2">
        <v>6</v>
      </c>
      <c r="I7" s="2">
        <v>292</v>
      </c>
      <c r="J7" s="6">
        <v>24</v>
      </c>
      <c r="K7" s="7" t="s">
        <v>18</v>
      </c>
      <c r="L7" s="8">
        <v>6.1740000000000004</v>
      </c>
      <c r="M7" s="2">
        <v>50</v>
      </c>
      <c r="N7" s="1">
        <v>2021</v>
      </c>
      <c r="O7" s="2">
        <v>27</v>
      </c>
      <c r="P7" s="11" t="s">
        <v>16</v>
      </c>
      <c r="Q7" s="3">
        <v>1</v>
      </c>
      <c r="R7" s="4">
        <v>5.8</v>
      </c>
      <c r="S7" s="4">
        <v>5</v>
      </c>
      <c r="T7" s="1">
        <v>8</v>
      </c>
      <c r="U7" s="2">
        <v>6250</v>
      </c>
      <c r="V7" s="10">
        <v>1.3333333333333333</v>
      </c>
      <c r="W7" s="10">
        <v>35</v>
      </c>
      <c r="X7" s="1">
        <v>1</v>
      </c>
      <c r="Y7" s="2">
        <v>4</v>
      </c>
      <c r="Z7" s="1">
        <v>5</v>
      </c>
      <c r="AA7" s="10">
        <v>1</v>
      </c>
      <c r="AB7" s="6">
        <v>1.792838874680307</v>
      </c>
      <c r="AC7" s="1">
        <v>4.5</v>
      </c>
    </row>
    <row r="8" spans="1:29" x14ac:dyDescent="0.2">
      <c r="A8" s="1" t="s">
        <v>23</v>
      </c>
      <c r="B8" s="2">
        <v>100000</v>
      </c>
      <c r="C8" s="3">
        <v>0</v>
      </c>
      <c r="D8" s="4">
        <v>8900</v>
      </c>
      <c r="E8" s="4">
        <v>1750</v>
      </c>
      <c r="F8" s="4">
        <v>880</v>
      </c>
      <c r="G8" s="2">
        <v>19</v>
      </c>
      <c r="H8" s="2">
        <v>11</v>
      </c>
      <c r="I8" s="2">
        <v>25</v>
      </c>
      <c r="J8" s="6">
        <v>25</v>
      </c>
      <c r="K8" s="7" t="s">
        <v>18</v>
      </c>
      <c r="L8" s="8">
        <v>5.41</v>
      </c>
      <c r="M8" s="2">
        <v>57</v>
      </c>
      <c r="N8" s="1">
        <v>2022</v>
      </c>
      <c r="O8" s="2">
        <v>19</v>
      </c>
      <c r="P8" s="11" t="s">
        <v>24</v>
      </c>
      <c r="Q8" s="3">
        <v>0.99</v>
      </c>
      <c r="R8" s="4">
        <v>6</v>
      </c>
      <c r="S8" s="4">
        <v>5</v>
      </c>
      <c r="T8" s="1">
        <v>3</v>
      </c>
      <c r="U8" s="2">
        <v>33000</v>
      </c>
      <c r="V8" s="10">
        <v>6</v>
      </c>
      <c r="W8" s="10">
        <v>52</v>
      </c>
      <c r="X8" s="1">
        <v>2</v>
      </c>
      <c r="Y8" s="2">
        <v>3</v>
      </c>
      <c r="Z8" s="1">
        <v>4</v>
      </c>
      <c r="AA8" s="10">
        <v>1.3478260869565217</v>
      </c>
      <c r="AB8" s="6">
        <v>1.3069053708439897</v>
      </c>
      <c r="AC8" s="1">
        <v>4.5999999999999996</v>
      </c>
    </row>
    <row r="9" spans="1:29" x14ac:dyDescent="0.2">
      <c r="A9" s="1" t="s">
        <v>25</v>
      </c>
      <c r="B9" s="2">
        <v>80000</v>
      </c>
      <c r="C9" s="3">
        <v>0.21</v>
      </c>
      <c r="D9" s="4">
        <v>5175</v>
      </c>
      <c r="E9" s="4">
        <v>1340</v>
      </c>
      <c r="F9" s="4">
        <v>445</v>
      </c>
      <c r="G9" s="2">
        <v>0</v>
      </c>
      <c r="H9" s="2">
        <v>20</v>
      </c>
      <c r="I9" s="2">
        <v>45</v>
      </c>
      <c r="J9" s="6">
        <v>47</v>
      </c>
      <c r="K9" s="7" t="s">
        <v>18</v>
      </c>
      <c r="L9" s="8">
        <v>4.9089999999999998</v>
      </c>
      <c r="M9" s="2">
        <v>63</v>
      </c>
      <c r="N9" s="1">
        <v>1980</v>
      </c>
      <c r="O9" s="2">
        <v>21</v>
      </c>
      <c r="P9" s="11" t="s">
        <v>16</v>
      </c>
      <c r="Q9" s="3">
        <v>0.9</v>
      </c>
      <c r="R9" s="4">
        <v>4.5</v>
      </c>
      <c r="S9" s="4">
        <v>4.5</v>
      </c>
      <c r="T9" s="1">
        <v>3</v>
      </c>
      <c r="U9" s="2">
        <v>24000</v>
      </c>
      <c r="V9" s="10">
        <v>1.3333333333333333</v>
      </c>
      <c r="W9" s="10">
        <v>30</v>
      </c>
      <c r="X9" s="1">
        <v>4</v>
      </c>
      <c r="Y9" s="2">
        <v>3</v>
      </c>
      <c r="Z9" s="1">
        <v>2</v>
      </c>
      <c r="AA9" s="10">
        <v>1.8978766430738121</v>
      </c>
      <c r="AB9" s="6">
        <v>1.0153452685421995</v>
      </c>
      <c r="AC9" s="1">
        <v>4.7</v>
      </c>
    </row>
    <row r="10" spans="1:29" x14ac:dyDescent="0.2">
      <c r="A10" s="1" t="s">
        <v>26</v>
      </c>
      <c r="B10" s="2">
        <v>37000</v>
      </c>
      <c r="C10" s="3">
        <v>0</v>
      </c>
      <c r="D10" s="4">
        <v>9075</v>
      </c>
      <c r="E10" s="4">
        <v>2190</v>
      </c>
      <c r="F10" s="4">
        <v>680</v>
      </c>
      <c r="G10" s="2">
        <v>29</v>
      </c>
      <c r="H10" s="2">
        <v>13</v>
      </c>
      <c r="I10" s="2">
        <v>50</v>
      </c>
      <c r="J10" s="6">
        <v>42</v>
      </c>
      <c r="K10" s="7" t="s">
        <v>27</v>
      </c>
      <c r="L10" s="8">
        <v>3.3370000000000002</v>
      </c>
      <c r="M10" s="2">
        <v>78</v>
      </c>
      <c r="N10" s="1">
        <v>1950</v>
      </c>
      <c r="O10" s="2">
        <v>19</v>
      </c>
      <c r="P10" s="11" t="s">
        <v>16</v>
      </c>
      <c r="Q10" s="3">
        <v>1</v>
      </c>
      <c r="R10" s="4">
        <v>5.8</v>
      </c>
      <c r="S10" s="4">
        <v>4</v>
      </c>
      <c r="T10" s="1">
        <v>9</v>
      </c>
      <c r="U10" s="2">
        <v>4111.1111111111113</v>
      </c>
      <c r="V10" s="10">
        <v>1</v>
      </c>
      <c r="W10" s="10">
        <v>13</v>
      </c>
      <c r="X10" s="1">
        <v>4</v>
      </c>
      <c r="Y10" s="2">
        <v>4</v>
      </c>
      <c r="Z10" s="1">
        <v>3</v>
      </c>
      <c r="AA10" s="10">
        <v>4.7565217391304344</v>
      </c>
      <c r="AB10" s="6">
        <v>2.1462450592885376</v>
      </c>
      <c r="AC10" s="1">
        <v>4.7</v>
      </c>
    </row>
    <row r="11" spans="1:29" x14ac:dyDescent="0.2">
      <c r="A11" s="1" t="s">
        <v>28</v>
      </c>
      <c r="B11" s="2">
        <v>140000</v>
      </c>
      <c r="C11" s="3">
        <v>4.1700000000000001E-2</v>
      </c>
      <c r="D11" s="4">
        <v>5740</v>
      </c>
      <c r="E11" s="4">
        <v>1200</v>
      </c>
      <c r="F11" s="4">
        <v>580</v>
      </c>
      <c r="G11" s="2">
        <v>31</v>
      </c>
      <c r="H11" s="2">
        <v>17</v>
      </c>
      <c r="I11" s="2">
        <v>70</v>
      </c>
      <c r="J11" s="6">
        <v>45</v>
      </c>
      <c r="K11" s="7" t="s">
        <v>18</v>
      </c>
      <c r="L11" s="8">
        <v>4.681</v>
      </c>
      <c r="M11" s="2">
        <v>66</v>
      </c>
      <c r="N11" s="1">
        <v>1991</v>
      </c>
      <c r="O11" s="2">
        <v>13</v>
      </c>
      <c r="P11" s="11" t="s">
        <v>16</v>
      </c>
      <c r="Q11" s="3">
        <v>0.9</v>
      </c>
      <c r="R11" s="4">
        <v>5</v>
      </c>
      <c r="S11" s="4">
        <v>4</v>
      </c>
      <c r="T11" s="1">
        <v>7</v>
      </c>
      <c r="U11" s="2">
        <v>18000</v>
      </c>
      <c r="V11" s="10">
        <v>1.3333333333333333</v>
      </c>
      <c r="W11" s="10">
        <v>49</v>
      </c>
      <c r="X11" s="1">
        <v>3</v>
      </c>
      <c r="Y11" s="2">
        <v>4</v>
      </c>
      <c r="Z11" s="1">
        <v>2</v>
      </c>
      <c r="AA11" s="10">
        <v>2.5204968944099377</v>
      </c>
      <c r="AB11" s="6">
        <v>1.3429004452022353</v>
      </c>
      <c r="AC11" s="1">
        <v>4.5</v>
      </c>
    </row>
    <row r="12" spans="1:29" x14ac:dyDescent="0.2">
      <c r="A12" s="1" t="s">
        <v>29</v>
      </c>
      <c r="B12" s="2">
        <v>115000</v>
      </c>
      <c r="C12" s="3">
        <v>5.7000000000000002E-2</v>
      </c>
      <c r="D12" s="4">
        <v>7715</v>
      </c>
      <c r="E12" s="4">
        <v>1405</v>
      </c>
      <c r="F12" s="4">
        <v>625</v>
      </c>
      <c r="G12" s="2">
        <v>22</v>
      </c>
      <c r="H12" s="2">
        <v>13</v>
      </c>
      <c r="I12" s="2">
        <v>60</v>
      </c>
      <c r="J12" s="6">
        <v>33</v>
      </c>
      <c r="K12" s="7" t="s">
        <v>15</v>
      </c>
      <c r="L12" s="8">
        <v>4.3609999999999998</v>
      </c>
      <c r="M12" s="2">
        <v>70</v>
      </c>
      <c r="N12" s="1">
        <v>1978</v>
      </c>
      <c r="O12" s="2">
        <v>13</v>
      </c>
      <c r="P12" s="11" t="s">
        <v>16</v>
      </c>
      <c r="Q12" s="3">
        <v>1</v>
      </c>
      <c r="R12" s="4">
        <v>7</v>
      </c>
      <c r="S12" s="4">
        <v>5</v>
      </c>
      <c r="T12" s="1">
        <v>4</v>
      </c>
      <c r="U12" s="2">
        <v>28750</v>
      </c>
      <c r="V12" s="10">
        <v>1.3333333333333333</v>
      </c>
      <c r="W12" s="10">
        <v>17</v>
      </c>
      <c r="X12" s="1">
        <v>4</v>
      </c>
      <c r="Y12" s="2">
        <v>5</v>
      </c>
      <c r="Z12" s="1">
        <v>3</v>
      </c>
      <c r="AA12" s="10">
        <v>3.7478260869565219</v>
      </c>
      <c r="AB12" s="6">
        <v>1.4069505039867609</v>
      </c>
      <c r="AC12" s="1">
        <v>4.5</v>
      </c>
    </row>
    <row r="13" spans="1:29" x14ac:dyDescent="0.2">
      <c r="A13" s="1" t="s">
        <v>30</v>
      </c>
      <c r="B13" s="2">
        <v>105000</v>
      </c>
      <c r="C13" s="3">
        <v>-6.6E-3</v>
      </c>
      <c r="D13" s="4">
        <v>5345</v>
      </c>
      <c r="E13" s="4">
        <v>1185</v>
      </c>
      <c r="F13" s="4">
        <v>505</v>
      </c>
      <c r="G13" s="2">
        <v>22</v>
      </c>
      <c r="H13" s="2">
        <v>10</v>
      </c>
      <c r="I13" s="2">
        <v>80</v>
      </c>
      <c r="J13" s="6">
        <v>134</v>
      </c>
      <c r="K13" s="7" t="s">
        <v>18</v>
      </c>
      <c r="L13" s="8">
        <v>4.3179999999999996</v>
      </c>
      <c r="M13" s="2">
        <v>71</v>
      </c>
      <c r="N13" s="1">
        <v>1970</v>
      </c>
      <c r="O13" s="2">
        <v>10</v>
      </c>
      <c r="P13" s="11" t="s">
        <v>16</v>
      </c>
      <c r="Q13" s="3">
        <v>1</v>
      </c>
      <c r="R13" s="4">
        <v>7</v>
      </c>
      <c r="S13" s="4">
        <v>4.5999999999999996</v>
      </c>
      <c r="T13" s="1">
        <v>6</v>
      </c>
      <c r="U13" s="2">
        <v>17500</v>
      </c>
      <c r="V13" s="10">
        <v>1.6666666666666667</v>
      </c>
      <c r="W13" s="10">
        <v>39</v>
      </c>
      <c r="X13" s="1">
        <v>4</v>
      </c>
      <c r="Y13" s="2">
        <v>5</v>
      </c>
      <c r="Z13" s="1">
        <v>3</v>
      </c>
      <c r="AA13" s="10">
        <v>2.316770186335404</v>
      </c>
      <c r="AB13" s="6">
        <v>1.6393861892583119</v>
      </c>
      <c r="AC13" s="1">
        <v>4.8</v>
      </c>
    </row>
    <row r="14" spans="1:29" x14ac:dyDescent="0.2">
      <c r="A14" s="1" t="s">
        <v>31</v>
      </c>
      <c r="B14" s="2">
        <v>164000</v>
      </c>
      <c r="C14" s="3">
        <v>4.1700000000000001E-2</v>
      </c>
      <c r="D14" s="4">
        <v>5700</v>
      </c>
      <c r="E14" s="4">
        <v>1620</v>
      </c>
      <c r="F14" s="4">
        <v>742</v>
      </c>
      <c r="G14" s="2">
        <v>33</v>
      </c>
      <c r="H14" s="2">
        <v>25</v>
      </c>
      <c r="I14" s="2">
        <v>130</v>
      </c>
      <c r="J14" s="6">
        <v>91</v>
      </c>
      <c r="K14" s="7" t="s">
        <v>20</v>
      </c>
      <c r="L14" s="8">
        <v>5.891</v>
      </c>
      <c r="M14" s="2">
        <v>52</v>
      </c>
      <c r="N14" s="1">
        <v>1950</v>
      </c>
      <c r="O14" s="2">
        <v>18</v>
      </c>
      <c r="P14" s="11" t="s">
        <v>16</v>
      </c>
      <c r="Q14" s="3">
        <v>0.97560975609756095</v>
      </c>
      <c r="R14" s="4">
        <v>5</v>
      </c>
      <c r="S14" s="4">
        <v>6</v>
      </c>
      <c r="T14" s="1">
        <v>12</v>
      </c>
      <c r="U14" s="2">
        <v>13333.333333333334</v>
      </c>
      <c r="V14" s="10">
        <v>2</v>
      </c>
      <c r="W14" s="10">
        <v>22</v>
      </c>
      <c r="X14" s="1">
        <v>3</v>
      </c>
      <c r="Y14" s="2">
        <v>4</v>
      </c>
      <c r="Z14" s="1">
        <v>2</v>
      </c>
      <c r="AA14" s="10">
        <v>2.8782608695652172</v>
      </c>
      <c r="AB14" s="6">
        <v>1.3302471548710619</v>
      </c>
      <c r="AC14" s="1">
        <v>4.7</v>
      </c>
    </row>
    <row r="15" spans="1:29" x14ac:dyDescent="0.2">
      <c r="A15" s="1" t="s">
        <v>32</v>
      </c>
      <c r="B15" s="2">
        <v>130000</v>
      </c>
      <c r="C15" s="3">
        <v>2.3699999999999999E-2</v>
      </c>
      <c r="D15" s="4">
        <v>6270</v>
      </c>
      <c r="E15" s="4">
        <v>1600</v>
      </c>
      <c r="F15" s="4">
        <v>565</v>
      </c>
      <c r="G15" s="2">
        <v>34</v>
      </c>
      <c r="H15" s="2">
        <v>27</v>
      </c>
      <c r="I15" s="2">
        <v>190</v>
      </c>
      <c r="J15" s="6">
        <v>102</v>
      </c>
      <c r="K15" s="7" t="s">
        <v>18</v>
      </c>
      <c r="L15" s="8">
        <v>7.0039999999999996</v>
      </c>
      <c r="M15" s="2">
        <v>44</v>
      </c>
      <c r="N15" s="1">
        <v>1950</v>
      </c>
      <c r="O15" s="2">
        <v>19</v>
      </c>
      <c r="P15" s="11" t="s">
        <v>24</v>
      </c>
      <c r="Q15" s="3">
        <v>1</v>
      </c>
      <c r="R15" s="4">
        <v>5</v>
      </c>
      <c r="S15" s="4">
        <v>3</v>
      </c>
      <c r="T15" s="1">
        <v>9</v>
      </c>
      <c r="U15" s="2">
        <v>14444.444444444445</v>
      </c>
      <c r="V15" s="10">
        <v>3.6666666666666665</v>
      </c>
      <c r="W15" s="10">
        <v>47</v>
      </c>
      <c r="X15" s="1">
        <v>4</v>
      </c>
      <c r="Y15" s="2">
        <v>5</v>
      </c>
      <c r="Z15" s="1">
        <v>2</v>
      </c>
      <c r="AA15" s="10">
        <v>2.4849498327759196</v>
      </c>
      <c r="AB15" s="6">
        <v>1.1982097186700766</v>
      </c>
      <c r="AC15" s="1">
        <v>4.7</v>
      </c>
    </row>
    <row r="16" spans="1:29" x14ac:dyDescent="0.2">
      <c r="A16" s="1" t="s">
        <v>33</v>
      </c>
      <c r="B16" s="2">
        <v>100000</v>
      </c>
      <c r="C16" s="3">
        <v>-3.2300000000000002E-2</v>
      </c>
      <c r="D16" s="4">
        <v>5095</v>
      </c>
      <c r="E16" s="4">
        <v>1000</v>
      </c>
      <c r="F16" s="4">
        <v>500</v>
      </c>
      <c r="G16" s="2">
        <v>24</v>
      </c>
      <c r="H16" s="2">
        <v>19</v>
      </c>
      <c r="I16" s="2">
        <v>120</v>
      </c>
      <c r="J16" s="6">
        <v>32</v>
      </c>
      <c r="K16" s="7" t="s">
        <v>18</v>
      </c>
      <c r="L16" s="8">
        <v>4.3810000000000002</v>
      </c>
      <c r="M16" s="2">
        <v>70</v>
      </c>
      <c r="N16" s="1">
        <v>1986</v>
      </c>
      <c r="O16" s="2">
        <v>14</v>
      </c>
      <c r="P16" s="11" t="s">
        <v>16</v>
      </c>
      <c r="Q16" s="3">
        <v>1</v>
      </c>
      <c r="R16" s="4">
        <v>5.8</v>
      </c>
      <c r="S16" s="4">
        <v>2.9</v>
      </c>
      <c r="T16" s="1">
        <v>6</v>
      </c>
      <c r="U16" s="2">
        <v>16666.666666666668</v>
      </c>
      <c r="V16" s="10">
        <v>2.3333333333333335</v>
      </c>
      <c r="W16" s="10">
        <v>17</v>
      </c>
      <c r="X16" s="1">
        <v>3</v>
      </c>
      <c r="Y16" s="2">
        <v>4</v>
      </c>
      <c r="Z16" s="1">
        <v>2</v>
      </c>
      <c r="AA16" s="10">
        <v>2.0434782608695654</v>
      </c>
      <c r="AB16" s="6">
        <v>1.1743780516159033</v>
      </c>
      <c r="AC16" s="1">
        <v>4.7</v>
      </c>
    </row>
    <row r="17" spans="1:29" x14ac:dyDescent="0.2">
      <c r="A17" s="1" t="s">
        <v>34</v>
      </c>
      <c r="B17" s="2">
        <v>105000</v>
      </c>
      <c r="C17" s="3">
        <v>0</v>
      </c>
      <c r="D17" s="4">
        <v>5400</v>
      </c>
      <c r="E17" s="4">
        <v>1490</v>
      </c>
      <c r="F17" s="4">
        <v>755</v>
      </c>
      <c r="G17" s="2">
        <v>22</v>
      </c>
      <c r="H17" s="2">
        <v>19</v>
      </c>
      <c r="I17" s="2">
        <v>60</v>
      </c>
      <c r="J17" s="6">
        <v>37</v>
      </c>
      <c r="K17" s="7" t="s">
        <v>27</v>
      </c>
      <c r="L17" s="8">
        <v>4.2590000000000003</v>
      </c>
      <c r="M17" s="2">
        <v>72</v>
      </c>
      <c r="N17" s="1">
        <v>1952</v>
      </c>
      <c r="O17" s="2">
        <v>14</v>
      </c>
      <c r="P17" s="11" t="s">
        <v>16</v>
      </c>
      <c r="Q17" s="3">
        <v>1</v>
      </c>
      <c r="R17" s="4">
        <v>6.4</v>
      </c>
      <c r="S17" s="4">
        <v>4</v>
      </c>
      <c r="T17" s="1">
        <v>3</v>
      </c>
      <c r="U17" s="2">
        <v>35000</v>
      </c>
      <c r="V17" s="10">
        <v>1</v>
      </c>
      <c r="W17" s="10">
        <v>112</v>
      </c>
      <c r="X17" s="1">
        <v>5</v>
      </c>
      <c r="Y17" s="2">
        <v>5</v>
      </c>
      <c r="Z17" s="1">
        <v>3</v>
      </c>
      <c r="AA17" s="10">
        <v>3.3850931677018634</v>
      </c>
      <c r="AB17" s="6">
        <v>1.1287297527706734</v>
      </c>
      <c r="AC17" s="1">
        <v>4.5999999999999996</v>
      </c>
    </row>
    <row r="18" spans="1:29" x14ac:dyDescent="0.2">
      <c r="A18" s="1" t="s">
        <v>35</v>
      </c>
      <c r="B18" s="2">
        <v>120000</v>
      </c>
      <c r="C18" s="3">
        <v>0.10150000000000001</v>
      </c>
      <c r="D18" s="4">
        <v>6650</v>
      </c>
      <c r="E18" s="4">
        <v>1400</v>
      </c>
      <c r="F18" s="4">
        <v>527</v>
      </c>
      <c r="G18" s="2">
        <v>35</v>
      </c>
      <c r="H18" s="2">
        <v>33</v>
      </c>
      <c r="I18" s="2">
        <v>90</v>
      </c>
      <c r="J18" s="6">
        <v>52</v>
      </c>
      <c r="K18" s="7" t="s">
        <v>36</v>
      </c>
      <c r="L18" s="8">
        <v>5.7930000000000001</v>
      </c>
      <c r="M18" s="2">
        <v>53</v>
      </c>
      <c r="N18" s="1">
        <v>1950</v>
      </c>
      <c r="O18" s="2">
        <v>11</v>
      </c>
      <c r="P18" s="11" t="s">
        <v>16</v>
      </c>
      <c r="Q18" s="3">
        <v>1</v>
      </c>
      <c r="R18" s="4">
        <v>6</v>
      </c>
      <c r="S18" s="4">
        <v>4.5</v>
      </c>
      <c r="T18" s="1">
        <v>8</v>
      </c>
      <c r="U18" s="2">
        <v>15000</v>
      </c>
      <c r="V18" s="10">
        <v>2.3333333333333335</v>
      </c>
      <c r="W18" s="10">
        <v>24</v>
      </c>
      <c r="X18" s="1">
        <v>5</v>
      </c>
      <c r="Y18" s="2">
        <v>5</v>
      </c>
      <c r="Z18" s="1">
        <v>3</v>
      </c>
      <c r="AA18" s="10">
        <v>1.6877470355731226</v>
      </c>
      <c r="AB18" s="6">
        <v>1.201097269202211</v>
      </c>
      <c r="AC18" s="1">
        <v>4.5999999999999996</v>
      </c>
    </row>
    <row r="19" spans="1:29" x14ac:dyDescent="0.2">
      <c r="A19" s="1" t="s">
        <v>37</v>
      </c>
      <c r="B19" s="2">
        <v>25000</v>
      </c>
      <c r="C19" s="3">
        <v>0.1842</v>
      </c>
      <c r="D19" s="4">
        <v>6600</v>
      </c>
      <c r="E19" s="4">
        <v>1240</v>
      </c>
      <c r="F19" s="4">
        <v>390</v>
      </c>
      <c r="G19" s="2">
        <v>19</v>
      </c>
      <c r="H19" s="2">
        <v>16</v>
      </c>
      <c r="I19" s="2">
        <v>30</v>
      </c>
      <c r="J19" s="6">
        <v>35</v>
      </c>
      <c r="K19" s="7" t="s">
        <v>38</v>
      </c>
      <c r="L19" s="8">
        <v>6.0030000000000001</v>
      </c>
      <c r="M19" s="2">
        <v>51</v>
      </c>
      <c r="N19" s="1">
        <v>2016</v>
      </c>
      <c r="O19" s="2">
        <v>20</v>
      </c>
      <c r="P19" s="11" t="s">
        <v>16</v>
      </c>
      <c r="Q19" s="3">
        <v>1</v>
      </c>
      <c r="R19" s="4">
        <v>7</v>
      </c>
      <c r="S19" s="4">
        <v>5</v>
      </c>
      <c r="T19" s="1">
        <v>6</v>
      </c>
      <c r="U19" s="2">
        <v>4166.666666666667</v>
      </c>
      <c r="V19" s="10">
        <v>2</v>
      </c>
      <c r="W19" s="10">
        <v>18</v>
      </c>
      <c r="X19" s="1">
        <v>1</v>
      </c>
      <c r="Y19" s="2">
        <v>2</v>
      </c>
      <c r="Z19" s="1">
        <v>4</v>
      </c>
      <c r="AA19" s="10">
        <v>1.7826086956521738</v>
      </c>
      <c r="AB19" s="6">
        <v>1.3069053708439897</v>
      </c>
      <c r="AC19" s="1">
        <v>4.5999999999999996</v>
      </c>
    </row>
    <row r="20" spans="1:29" x14ac:dyDescent="0.2">
      <c r="A20" s="1" t="s">
        <v>39</v>
      </c>
      <c r="B20" s="2">
        <v>90000</v>
      </c>
      <c r="C20" s="3">
        <v>0.11899999999999999</v>
      </c>
      <c r="D20" s="4">
        <v>6945</v>
      </c>
      <c r="E20" s="4">
        <v>2215</v>
      </c>
      <c r="F20" s="4">
        <v>710</v>
      </c>
      <c r="G20" s="2">
        <v>24</v>
      </c>
      <c r="H20" s="2">
        <v>18</v>
      </c>
      <c r="I20" s="2">
        <v>40</v>
      </c>
      <c r="J20" s="6">
        <v>18</v>
      </c>
      <c r="K20" s="7" t="s">
        <v>27</v>
      </c>
      <c r="L20" s="8">
        <v>4.9409999999999998</v>
      </c>
      <c r="M20" s="2">
        <v>62</v>
      </c>
      <c r="N20" s="1">
        <v>2008</v>
      </c>
      <c r="O20" s="2">
        <v>19</v>
      </c>
      <c r="P20" s="11" t="s">
        <v>16</v>
      </c>
      <c r="Q20" s="3">
        <v>1</v>
      </c>
      <c r="R20" s="4">
        <v>9</v>
      </c>
      <c r="S20" s="4">
        <v>5</v>
      </c>
      <c r="T20" s="1">
        <v>9</v>
      </c>
      <c r="U20" s="2">
        <v>10000</v>
      </c>
      <c r="V20" s="10">
        <v>1</v>
      </c>
      <c r="W20" s="10">
        <v>37</v>
      </c>
      <c r="X20" s="1">
        <v>3</v>
      </c>
      <c r="Y20" s="2">
        <v>4</v>
      </c>
      <c r="Z20" s="1">
        <v>5</v>
      </c>
      <c r="AA20" s="10">
        <v>2.2173913043478262</v>
      </c>
      <c r="AB20" s="6">
        <v>4.4654731457800505</v>
      </c>
      <c r="AC20" s="1">
        <v>4.5999999999999996</v>
      </c>
    </row>
    <row r="21" spans="1:29" x14ac:dyDescent="0.2">
      <c r="A21" s="1" t="s">
        <v>40</v>
      </c>
      <c r="B21" s="2">
        <v>120000</v>
      </c>
      <c r="C21" s="3">
        <v>-3.3700000000000001E-2</v>
      </c>
      <c r="D21" s="4">
        <v>7940</v>
      </c>
      <c r="E21" s="4">
        <v>1875</v>
      </c>
      <c r="F21" s="4">
        <v>930</v>
      </c>
      <c r="G21" s="2">
        <v>22</v>
      </c>
      <c r="H21" s="2">
        <v>7</v>
      </c>
      <c r="I21" s="2">
        <v>40</v>
      </c>
      <c r="J21" s="6">
        <v>20</v>
      </c>
      <c r="K21" s="7" t="s">
        <v>18</v>
      </c>
      <c r="L21" s="8">
        <v>5.5129999999999999</v>
      </c>
      <c r="M21" s="2">
        <v>56</v>
      </c>
      <c r="N21" s="1">
        <v>2012</v>
      </c>
      <c r="O21" s="2">
        <v>20</v>
      </c>
      <c r="P21" s="11" t="s">
        <v>24</v>
      </c>
      <c r="Q21" s="3">
        <v>1</v>
      </c>
      <c r="R21" s="4">
        <v>10</v>
      </c>
      <c r="S21" s="4">
        <v>6</v>
      </c>
      <c r="T21" s="1">
        <v>5</v>
      </c>
      <c r="U21" s="2">
        <v>24000</v>
      </c>
      <c r="V21" s="10">
        <v>3.6666666666666665</v>
      </c>
      <c r="W21" s="10">
        <v>39</v>
      </c>
      <c r="X21" s="1">
        <v>4</v>
      </c>
      <c r="Y21" s="2">
        <v>5</v>
      </c>
      <c r="Z21" s="1">
        <v>3</v>
      </c>
      <c r="AA21" s="10">
        <v>2.0553359683794463</v>
      </c>
      <c r="AB21" s="6">
        <v>1.299963463646328</v>
      </c>
      <c r="AC21" s="1">
        <v>4.5999999999999996</v>
      </c>
    </row>
    <row r="22" spans="1:29" x14ac:dyDescent="0.2">
      <c r="A22" s="1" t="s">
        <v>41</v>
      </c>
      <c r="B22" s="2">
        <v>150000</v>
      </c>
      <c r="C22" s="3">
        <v>0.01</v>
      </c>
      <c r="D22" s="4">
        <v>6600</v>
      </c>
      <c r="E22" s="4">
        <v>1195</v>
      </c>
      <c r="F22" s="4">
        <v>480</v>
      </c>
      <c r="G22" s="2">
        <v>21</v>
      </c>
      <c r="H22" s="2">
        <v>17</v>
      </c>
      <c r="I22" s="2">
        <v>20</v>
      </c>
      <c r="J22" s="6">
        <v>10</v>
      </c>
      <c r="K22" s="7" t="s">
        <v>27</v>
      </c>
      <c r="L22" s="8">
        <v>4.3040000000000003</v>
      </c>
      <c r="M22" s="2">
        <v>71</v>
      </c>
      <c r="N22" s="1">
        <v>1963</v>
      </c>
      <c r="O22" s="2">
        <v>17</v>
      </c>
      <c r="P22" s="11" t="s">
        <v>16</v>
      </c>
      <c r="Q22" s="3">
        <v>1</v>
      </c>
      <c r="R22" s="4">
        <v>6.5</v>
      </c>
      <c r="S22" s="4">
        <v>3.8</v>
      </c>
      <c r="T22" s="1">
        <v>10</v>
      </c>
      <c r="U22" s="2">
        <v>15000</v>
      </c>
      <c r="V22" s="10">
        <v>1.6666666666666667</v>
      </c>
      <c r="W22" s="10">
        <v>46</v>
      </c>
      <c r="X22" s="1">
        <v>5</v>
      </c>
      <c r="Y22" s="2">
        <v>5</v>
      </c>
      <c r="Z22" s="1">
        <v>5</v>
      </c>
      <c r="AA22" s="10">
        <v>2.0434782608695654</v>
      </c>
      <c r="AB22" s="6">
        <v>1.2259164535379368</v>
      </c>
      <c r="AC22" s="1">
        <v>4.5999999999999996</v>
      </c>
    </row>
    <row r="23" spans="1:29" x14ac:dyDescent="0.2">
      <c r="A23" s="1" t="s">
        <v>42</v>
      </c>
      <c r="B23" s="2">
        <v>97000</v>
      </c>
      <c r="C23" s="3">
        <v>9.3600000000000003E-2</v>
      </c>
      <c r="D23" s="4">
        <v>5550</v>
      </c>
      <c r="E23" s="4">
        <v>1090</v>
      </c>
      <c r="F23" s="4">
        <v>400</v>
      </c>
      <c r="G23" s="2">
        <v>18</v>
      </c>
      <c r="H23" s="2">
        <v>10</v>
      </c>
      <c r="I23" s="2">
        <v>90</v>
      </c>
      <c r="J23" s="6">
        <v>93</v>
      </c>
      <c r="K23" s="7" t="s">
        <v>15</v>
      </c>
      <c r="L23" s="8">
        <v>4.3090000000000002</v>
      </c>
      <c r="M23" s="2">
        <v>71</v>
      </c>
      <c r="N23" s="1">
        <v>1973</v>
      </c>
      <c r="O23" s="2">
        <v>15</v>
      </c>
      <c r="P23" s="11" t="s">
        <v>16</v>
      </c>
      <c r="Q23" s="3">
        <v>1</v>
      </c>
      <c r="R23" s="4">
        <v>4.5999999999999996</v>
      </c>
      <c r="S23" s="4">
        <v>2</v>
      </c>
      <c r="T23" s="1">
        <v>7</v>
      </c>
      <c r="U23" s="2">
        <v>13857.142857142857</v>
      </c>
      <c r="V23" s="10">
        <v>6.333333333333333</v>
      </c>
      <c r="W23" s="10">
        <v>24</v>
      </c>
      <c r="X23" s="1">
        <v>5</v>
      </c>
      <c r="Y23" s="2">
        <v>5</v>
      </c>
      <c r="Z23" s="1">
        <v>2</v>
      </c>
      <c r="AA23" s="10">
        <v>2.4161490683229818</v>
      </c>
      <c r="AB23" s="6">
        <v>1.1925680758236799</v>
      </c>
      <c r="AC23" s="1">
        <v>4.5999999999999996</v>
      </c>
    </row>
    <row r="24" spans="1:29" x14ac:dyDescent="0.2">
      <c r="A24" s="1" t="s">
        <v>43</v>
      </c>
      <c r="B24" s="2">
        <v>100000</v>
      </c>
      <c r="C24" s="3">
        <v>-2.86E-2</v>
      </c>
      <c r="D24" s="4">
        <v>7880</v>
      </c>
      <c r="E24" s="4">
        <v>2570</v>
      </c>
      <c r="F24" s="4">
        <v>925</v>
      </c>
      <c r="G24" s="2">
        <v>21</v>
      </c>
      <c r="H24" s="2">
        <v>5</v>
      </c>
      <c r="I24" s="2">
        <v>35</v>
      </c>
      <c r="J24" s="6">
        <v>9</v>
      </c>
      <c r="K24" s="7" t="s">
        <v>44</v>
      </c>
      <c r="L24" s="8">
        <v>6.2009999999999996</v>
      </c>
      <c r="M24" s="2">
        <v>50</v>
      </c>
      <c r="N24" s="1">
        <v>2023</v>
      </c>
      <c r="O24" s="2">
        <v>17</v>
      </c>
      <c r="P24" s="11" t="s">
        <v>16</v>
      </c>
      <c r="Q24" s="3">
        <v>1</v>
      </c>
      <c r="R24" s="4">
        <v>8</v>
      </c>
      <c r="S24" s="4">
        <v>6</v>
      </c>
      <c r="T24" s="1">
        <v>6</v>
      </c>
      <c r="U24" s="2">
        <v>16666.666666666668</v>
      </c>
      <c r="V24" s="10">
        <v>1.5</v>
      </c>
      <c r="W24" s="10">
        <v>82</v>
      </c>
      <c r="X24" s="1">
        <v>4</v>
      </c>
      <c r="Y24" s="2">
        <v>3</v>
      </c>
      <c r="Z24" s="1">
        <v>4</v>
      </c>
      <c r="AA24" s="10">
        <v>5</v>
      </c>
      <c r="AB24" s="6">
        <v>4.4654731457800505</v>
      </c>
      <c r="AC24" s="1">
        <v>4.9000000000000004</v>
      </c>
    </row>
    <row r="25" spans="1:29" x14ac:dyDescent="0.2">
      <c r="A25" s="1" t="s">
        <v>45</v>
      </c>
      <c r="B25" s="2">
        <v>52000</v>
      </c>
      <c r="C25" s="3">
        <v>0.29170000000000001</v>
      </c>
      <c r="D25" s="4">
        <v>5950</v>
      </c>
      <c r="E25" s="4">
        <v>900</v>
      </c>
      <c r="F25" s="4">
        <v>552</v>
      </c>
      <c r="G25" s="2">
        <v>14</v>
      </c>
      <c r="H25" s="2">
        <v>5</v>
      </c>
      <c r="I25" s="2">
        <v>60</v>
      </c>
      <c r="J25" s="6">
        <v>43</v>
      </c>
      <c r="K25" s="7" t="s">
        <v>44</v>
      </c>
      <c r="L25" s="8">
        <v>5.4189999999999996</v>
      </c>
      <c r="M25" s="2">
        <v>57</v>
      </c>
      <c r="N25" s="1">
        <v>2021</v>
      </c>
      <c r="O25" s="2">
        <v>16</v>
      </c>
      <c r="P25" s="11" t="s">
        <v>24</v>
      </c>
      <c r="Q25" s="3">
        <v>1</v>
      </c>
      <c r="R25" s="4">
        <v>4.2</v>
      </c>
      <c r="S25" s="4">
        <v>2.8</v>
      </c>
      <c r="T25" s="1">
        <v>7</v>
      </c>
      <c r="U25" s="2">
        <v>7428.5714285714284</v>
      </c>
      <c r="V25" s="10">
        <v>1.3333333333333333</v>
      </c>
      <c r="W25" s="10">
        <v>48</v>
      </c>
      <c r="X25" s="1">
        <v>2</v>
      </c>
      <c r="Y25" s="2">
        <v>2</v>
      </c>
      <c r="Z25" s="1">
        <v>5</v>
      </c>
      <c r="AA25" s="10">
        <v>2.3565217391304349</v>
      </c>
      <c r="AB25" s="6">
        <v>1</v>
      </c>
      <c r="AC25" s="1">
        <v>4.5999999999999996</v>
      </c>
    </row>
    <row r="26" spans="1:29" x14ac:dyDescent="0.2">
      <c r="A26" s="1" t="s">
        <v>46</v>
      </c>
      <c r="B26" s="2">
        <v>65000</v>
      </c>
      <c r="C26" s="3">
        <v>0.1176</v>
      </c>
      <c r="D26" s="4">
        <v>6580</v>
      </c>
      <c r="E26" s="4">
        <v>1815</v>
      </c>
      <c r="F26" s="4">
        <v>1050</v>
      </c>
      <c r="G26" s="2">
        <v>37</v>
      </c>
      <c r="H26" s="2">
        <v>7</v>
      </c>
      <c r="I26" s="2">
        <v>120</v>
      </c>
      <c r="J26" s="6">
        <v>14</v>
      </c>
      <c r="K26" s="7" t="s">
        <v>18</v>
      </c>
      <c r="L26" s="2">
        <v>5.2809999999999997</v>
      </c>
      <c r="M26" s="2">
        <v>58</v>
      </c>
      <c r="N26" s="1">
        <v>2009</v>
      </c>
      <c r="O26" s="2">
        <v>16</v>
      </c>
      <c r="P26" s="11" t="s">
        <v>16</v>
      </c>
      <c r="Q26" s="3">
        <v>1</v>
      </c>
      <c r="R26" s="4">
        <v>5.2</v>
      </c>
      <c r="S26" s="4">
        <v>4</v>
      </c>
      <c r="T26" s="1">
        <v>13</v>
      </c>
      <c r="U26" s="2">
        <v>5000</v>
      </c>
      <c r="V26" s="10">
        <v>1</v>
      </c>
      <c r="W26" s="10">
        <v>60</v>
      </c>
      <c r="X26" s="1">
        <v>2</v>
      </c>
      <c r="Y26" s="2">
        <v>3</v>
      </c>
      <c r="Z26" s="1">
        <v>4</v>
      </c>
      <c r="AA26" s="10">
        <v>4.1257763975155282</v>
      </c>
      <c r="AB26" s="6">
        <v>1.662621399796065</v>
      </c>
      <c r="AC26" s="1">
        <v>4.5999999999999996</v>
      </c>
    </row>
    <row r="28" spans="1:29" x14ac:dyDescent="0.2">
      <c r="A28" s="12" t="s">
        <v>47</v>
      </c>
      <c r="B28" s="12">
        <f>MAX(B3:B26)</f>
        <v>200000</v>
      </c>
      <c r="C28" s="12">
        <f t="shared" ref="C28:AC28" si="0">MAX(C3:C26)</f>
        <v>0.29170000000000001</v>
      </c>
      <c r="D28" s="12">
        <f t="shared" si="0"/>
        <v>9075</v>
      </c>
      <c r="E28" s="12">
        <f t="shared" si="0"/>
        <v>2570</v>
      </c>
      <c r="F28" s="12">
        <f t="shared" si="0"/>
        <v>1050</v>
      </c>
      <c r="G28" s="12">
        <f t="shared" si="0"/>
        <v>37</v>
      </c>
      <c r="H28" s="12">
        <f t="shared" si="0"/>
        <v>33</v>
      </c>
      <c r="I28" s="12">
        <f t="shared" si="0"/>
        <v>292</v>
      </c>
      <c r="J28" s="12">
        <f t="shared" si="0"/>
        <v>134</v>
      </c>
      <c r="K28" s="12"/>
      <c r="L28" s="12">
        <f t="shared" si="0"/>
        <v>7.0039999999999996</v>
      </c>
      <c r="M28" s="12">
        <f t="shared" si="0"/>
        <v>78</v>
      </c>
      <c r="N28" s="12">
        <f t="shared" si="0"/>
        <v>2023</v>
      </c>
      <c r="O28" s="12">
        <f t="shared" si="0"/>
        <v>27</v>
      </c>
      <c r="P28" s="12"/>
      <c r="Q28" s="12">
        <f t="shared" si="0"/>
        <v>1</v>
      </c>
      <c r="R28" s="12">
        <f t="shared" si="0"/>
        <v>10</v>
      </c>
      <c r="S28" s="12">
        <f t="shared" si="0"/>
        <v>6</v>
      </c>
      <c r="T28" s="12">
        <f t="shared" si="0"/>
        <v>13</v>
      </c>
      <c r="U28" s="12">
        <f t="shared" si="0"/>
        <v>36000</v>
      </c>
      <c r="V28" s="12">
        <f t="shared" si="0"/>
        <v>6.333333333333333</v>
      </c>
      <c r="W28" s="12">
        <f t="shared" si="0"/>
        <v>112</v>
      </c>
      <c r="X28" s="12">
        <f t="shared" si="0"/>
        <v>5</v>
      </c>
      <c r="Y28" s="12">
        <f t="shared" si="0"/>
        <v>5</v>
      </c>
      <c r="Z28" s="12">
        <f t="shared" si="0"/>
        <v>5</v>
      </c>
      <c r="AA28" s="12">
        <f t="shared" si="0"/>
        <v>5</v>
      </c>
      <c r="AB28" s="12">
        <f t="shared" si="0"/>
        <v>5</v>
      </c>
      <c r="AC28" s="12">
        <f t="shared" si="0"/>
        <v>4.9000000000000004</v>
      </c>
    </row>
    <row r="29" spans="1:29" x14ac:dyDescent="0.2">
      <c r="A29" t="s">
        <v>48</v>
      </c>
      <c r="B29" s="13" t="str">
        <f>_xlfn.XLOOKUP(B28,B3:B26,$A$3:$A$26,0,1,1)</f>
        <v>China</v>
      </c>
      <c r="C29" s="13" t="str">
        <f>_xlfn.XLOOKUP(C28,C3:C26,$A$3:$A$26,0,1,1)</f>
        <v>Katar</v>
      </c>
      <c r="D29" s="13" t="str">
        <f t="shared" ref="D29:AC29" si="1">_xlfn.XLOOKUP(D28,D3:D26,$A$3:$A$26,0,1,1)</f>
        <v>Monaco</v>
      </c>
      <c r="E29" s="13" t="str">
        <f t="shared" si="1"/>
        <v>Las Vegas</v>
      </c>
      <c r="F29" s="13" t="str">
        <f t="shared" si="1"/>
        <v>Abu Dhabi</v>
      </c>
      <c r="G29" s="13" t="str">
        <f t="shared" si="1"/>
        <v>Abu Dhabi</v>
      </c>
      <c r="H29" s="13" t="str">
        <f t="shared" si="1"/>
        <v>Monza</v>
      </c>
      <c r="I29" s="13" t="str">
        <f t="shared" si="1"/>
        <v>Saudi-Arabien</v>
      </c>
      <c r="J29" s="13" t="str">
        <f t="shared" si="1"/>
        <v>Österreich</v>
      </c>
      <c r="K29" s="13"/>
      <c r="L29" s="13" t="str">
        <f t="shared" si="1"/>
        <v>Belgien</v>
      </c>
      <c r="M29" s="13" t="str">
        <f t="shared" si="1"/>
        <v>Monaco</v>
      </c>
      <c r="N29" s="13" t="str">
        <f t="shared" si="1"/>
        <v>Las Vegas</v>
      </c>
      <c r="O29" s="13" t="str">
        <f t="shared" si="1"/>
        <v>Saudi-Arabien</v>
      </c>
      <c r="P29" s="13"/>
      <c r="Q29" s="13" t="str">
        <f t="shared" si="1"/>
        <v>Saudi-Arabien</v>
      </c>
      <c r="R29" s="13" t="str">
        <f t="shared" si="1"/>
        <v>Texas</v>
      </c>
      <c r="S29" s="13" t="str">
        <f t="shared" si="1"/>
        <v>Australien</v>
      </c>
      <c r="T29" s="13" t="str">
        <f t="shared" si="1"/>
        <v>Abu Dhabi</v>
      </c>
      <c r="U29" s="13" t="str">
        <f t="shared" si="1"/>
        <v>Bahrain</v>
      </c>
      <c r="V29" s="13" t="str">
        <f t="shared" si="1"/>
        <v>Brasilien</v>
      </c>
      <c r="W29" s="13" t="str">
        <f t="shared" si="1"/>
        <v>Niederlande</v>
      </c>
      <c r="X29" s="13" t="str">
        <f t="shared" si="1"/>
        <v>Japan</v>
      </c>
      <c r="Y29" s="13" t="str">
        <f t="shared" si="1"/>
        <v>Australien</v>
      </c>
      <c r="Z29" s="13" t="str">
        <f t="shared" si="1"/>
        <v>Saudi-Arabien</v>
      </c>
      <c r="AA29" s="13" t="str">
        <f t="shared" si="1"/>
        <v>Las Vegas</v>
      </c>
      <c r="AB29" s="13" t="str">
        <f t="shared" si="1"/>
        <v>Japan</v>
      </c>
      <c r="AC29" s="13" t="str">
        <f t="shared" si="1"/>
        <v>Las Vegas</v>
      </c>
    </row>
    <row r="30" spans="1:29" x14ac:dyDescent="0.2">
      <c r="A30" t="s">
        <v>49</v>
      </c>
      <c r="B30" s="13" t="str">
        <f t="shared" ref="B30:J30" si="2">_xlfn.XLOOKUP(B31,B3:B26,$A$3:$A$26,0,1,1)</f>
        <v>Aserbaidschan</v>
      </c>
      <c r="C30" s="13" t="str">
        <f t="shared" si="2"/>
        <v>Texas</v>
      </c>
      <c r="D30" s="13" t="str">
        <f t="shared" si="2"/>
        <v>Saudi-Arabien</v>
      </c>
      <c r="E30" s="13" t="str">
        <f t="shared" si="2"/>
        <v>China</v>
      </c>
      <c r="F30" s="13" t="str">
        <f t="shared" si="2"/>
        <v>China</v>
      </c>
      <c r="G30" s="13" t="str">
        <f t="shared" si="2"/>
        <v>Imola</v>
      </c>
      <c r="H30" s="13" t="str">
        <f t="shared" si="2"/>
        <v>Las Vegas</v>
      </c>
      <c r="I30" s="13" t="str">
        <f t="shared" si="2"/>
        <v>Mexiko</v>
      </c>
      <c r="J30" s="13" t="str">
        <f t="shared" si="2"/>
        <v>Las Vegas</v>
      </c>
      <c r="K30" s="13"/>
      <c r="L30" s="13" t="str">
        <f>_xlfn.XLOOKUP(L31,L3:L26,$A$3:$A$26,0,1,1)</f>
        <v>Monaco</v>
      </c>
      <c r="M30" s="13" t="str">
        <f>_xlfn.XLOOKUP(M31,M3:M26,$A$3:$A$26,0,1,1)</f>
        <v>Belgien</v>
      </c>
      <c r="N30" s="13" t="str">
        <f>_xlfn.XLOOKUP(N31,N3:N26,$A$3:$A$26,0,1,1)</f>
        <v>Monaco</v>
      </c>
      <c r="O30" s="13" t="str">
        <f>_xlfn.XLOOKUP(O31,O3:O26,$A$3:$A$26,0,1,1)</f>
        <v>Österreich</v>
      </c>
      <c r="P30" s="13"/>
      <c r="Q30" s="13" t="str">
        <f t="shared" ref="Q30:AC30" si="3">_xlfn.XLOOKUP(Q31,Q3:Q26,$A$3:$A$26,0,1,1)</f>
        <v>China</v>
      </c>
      <c r="R30" s="13" t="str">
        <f t="shared" si="3"/>
        <v>China</v>
      </c>
      <c r="S30" s="13" t="str">
        <f t="shared" si="3"/>
        <v>Bahrain</v>
      </c>
      <c r="T30" s="13" t="str">
        <f t="shared" si="3"/>
        <v>Bahrain</v>
      </c>
      <c r="U30" s="13" t="str">
        <f t="shared" si="3"/>
        <v>Monaco</v>
      </c>
      <c r="V30" s="13" t="str">
        <f t="shared" si="3"/>
        <v>Japan</v>
      </c>
      <c r="W30" s="13" t="str">
        <f t="shared" si="3"/>
        <v>Monaco</v>
      </c>
      <c r="X30" s="13" t="str">
        <f t="shared" si="3"/>
        <v>Bahrain</v>
      </c>
      <c r="Y30" s="13" t="str">
        <f t="shared" si="3"/>
        <v>Aserbaidschan</v>
      </c>
      <c r="Z30" s="13" t="str">
        <f t="shared" si="3"/>
        <v>Japan</v>
      </c>
      <c r="AA30" s="13" t="str">
        <f t="shared" si="3"/>
        <v>Saudi-Arabien</v>
      </c>
      <c r="AB30" s="13" t="str">
        <f t="shared" si="3"/>
        <v>Katar</v>
      </c>
      <c r="AC30" s="13" t="str">
        <f t="shared" si="3"/>
        <v>China</v>
      </c>
    </row>
    <row r="31" spans="1:29" x14ac:dyDescent="0.2">
      <c r="A31" s="12" t="s">
        <v>50</v>
      </c>
      <c r="B31" s="12">
        <f t="shared" ref="B31:J31" si="4">MIN(B3:B26)</f>
        <v>25000</v>
      </c>
      <c r="C31" s="12">
        <f t="shared" si="4"/>
        <v>-3.3700000000000001E-2</v>
      </c>
      <c r="D31" s="12">
        <f t="shared" si="4"/>
        <v>4650</v>
      </c>
      <c r="E31" s="12">
        <f t="shared" si="4"/>
        <v>530</v>
      </c>
      <c r="F31" s="12">
        <f t="shared" si="4"/>
        <v>215</v>
      </c>
      <c r="G31" s="12">
        <f t="shared" si="4"/>
        <v>0</v>
      </c>
      <c r="H31" s="12">
        <f t="shared" si="4"/>
        <v>5</v>
      </c>
      <c r="I31" s="12">
        <f t="shared" si="4"/>
        <v>20</v>
      </c>
      <c r="J31" s="12">
        <f t="shared" si="4"/>
        <v>9</v>
      </c>
      <c r="K31" s="12"/>
      <c r="L31" s="12">
        <f>MIN(L3:L26)</f>
        <v>3.3370000000000002</v>
      </c>
      <c r="M31" s="12">
        <f>MIN(M3:M26)</f>
        <v>44</v>
      </c>
      <c r="N31" s="12">
        <f>MIN(N3:N26)</f>
        <v>1950</v>
      </c>
      <c r="O31" s="12">
        <f>MIN(O3:O26)</f>
        <v>10</v>
      </c>
      <c r="P31" s="12"/>
      <c r="Q31" s="12">
        <f t="shared" ref="Q31:AC31" si="5">MIN(Q3:Q26)</f>
        <v>0.36</v>
      </c>
      <c r="R31" s="12">
        <f t="shared" si="5"/>
        <v>3.5</v>
      </c>
      <c r="S31" s="12">
        <f t="shared" si="5"/>
        <v>1.3</v>
      </c>
      <c r="T31" s="12">
        <f t="shared" si="5"/>
        <v>1</v>
      </c>
      <c r="U31" s="12">
        <f t="shared" si="5"/>
        <v>4111.1111111111113</v>
      </c>
      <c r="V31" s="12">
        <f t="shared" si="5"/>
        <v>1</v>
      </c>
      <c r="W31" s="12">
        <f t="shared" si="5"/>
        <v>13</v>
      </c>
      <c r="X31" s="12">
        <f t="shared" si="5"/>
        <v>1</v>
      </c>
      <c r="Y31" s="12">
        <f t="shared" si="5"/>
        <v>2</v>
      </c>
      <c r="Z31" s="12">
        <f t="shared" si="5"/>
        <v>2</v>
      </c>
      <c r="AA31" s="12">
        <f t="shared" si="5"/>
        <v>1</v>
      </c>
      <c r="AB31" s="12">
        <f t="shared" si="5"/>
        <v>1</v>
      </c>
      <c r="AC31" s="12">
        <f t="shared" si="5"/>
        <v>4.4000000000000004</v>
      </c>
    </row>
  </sheetData>
  <sheetProtection algorithmName="SHA-512" hashValue="rjQ3CLsjYHhf4vZXPZPEi9OOt3WA1Ey9T3HZ4QANlYXPQ7FnjugoTw3FaqvrwJ0oMxciQbby1+90ufAAKJQ4iA==" saltValue="r2R9eDldM1SlGqGgSfvvFg==" spinCount="100000" sheet="1" objects="1" scenarios="1" selectLockedCells="1" selectUnlockedCells="1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Datengrundlage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Träger</dc:creator>
  <cp:lastModifiedBy>Karl Träger</cp:lastModifiedBy>
  <dcterms:created xsi:type="dcterms:W3CDTF">2026-01-19T09:10:02Z</dcterms:created>
  <dcterms:modified xsi:type="dcterms:W3CDTF">2026-01-19T10:59:48Z</dcterms:modified>
</cp:coreProperties>
</file>